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tabRatio="740" activeTab="0"/>
  </bookViews>
  <sheets>
    <sheet name="損益計算書" sheetId="1" r:id="rId1"/>
  </sheets>
  <definedNames>
    <definedName name="_xlnm.Print_Area" localSheetId="0">'損益計算書'!$A$1:$J$115</definedName>
    <definedName name="_xlnm.Print_Titles" localSheetId="0">'損益計算書'!$2:$2</definedName>
  </definedNames>
  <calcPr fullCalcOnLoad="1"/>
</workbook>
</file>

<file path=xl/sharedStrings.xml><?xml version="1.0" encoding="utf-8"?>
<sst xmlns="http://schemas.openxmlformats.org/spreadsheetml/2006/main" count="152" uniqueCount="136">
  <si>
    <t>当年度</t>
  </si>
  <si>
    <t>前年度</t>
  </si>
  <si>
    <t>①除却損失</t>
  </si>
  <si>
    <t>什器備品除却損</t>
  </si>
  <si>
    <t>②過年度修正損</t>
  </si>
  <si>
    <t>過年度減価償却費</t>
  </si>
  <si>
    <t>共済給付金</t>
  </si>
  <si>
    <t>共済掛金</t>
  </si>
  <si>
    <t>印刷製本費</t>
  </si>
  <si>
    <t>教養文化施設管理費</t>
  </si>
  <si>
    <t>職員基本給</t>
  </si>
  <si>
    <t>福利厚生費</t>
  </si>
  <si>
    <t>社会保険料</t>
  </si>
  <si>
    <t>福利厚生事業費</t>
  </si>
  <si>
    <t>賃借料</t>
  </si>
  <si>
    <t>会議費</t>
  </si>
  <si>
    <t>備品購入費</t>
  </si>
  <si>
    <t>消耗品費</t>
  </si>
  <si>
    <t>燃料費</t>
  </si>
  <si>
    <t>（単位：円）</t>
  </si>
  <si>
    <t>科　　　目</t>
  </si>
  <si>
    <t>増　　減</t>
  </si>
  <si>
    <t>受取入会金</t>
  </si>
  <si>
    <t>手数料収益</t>
  </si>
  <si>
    <t>カルチャー事業収益</t>
  </si>
  <si>
    <t>スポーツ事業収益</t>
  </si>
  <si>
    <t>提携事業収益</t>
  </si>
  <si>
    <t>自己啓発事業収益</t>
  </si>
  <si>
    <t>くらし応援事業収益</t>
  </si>
  <si>
    <t>受取地方公共団体補助金</t>
  </si>
  <si>
    <t>受取その他補助金</t>
  </si>
  <si>
    <t>雑収益</t>
  </si>
  <si>
    <t>減価償却費</t>
  </si>
  <si>
    <t>支払負担金</t>
  </si>
  <si>
    <t>自己啓発事業費</t>
  </si>
  <si>
    <t>健康ライフ事業費</t>
  </si>
  <si>
    <t>レジャー事業費</t>
  </si>
  <si>
    <t>カルチャー事業費</t>
  </si>
  <si>
    <t>スポーツ事業費</t>
  </si>
  <si>
    <t>提携事業費</t>
  </si>
  <si>
    <t>給付事業費</t>
  </si>
  <si>
    <t>市街活性化事業費</t>
  </si>
  <si>
    <t>物資等斡旋事業費</t>
  </si>
  <si>
    <t>経常外収益計</t>
  </si>
  <si>
    <t>(1)　経常外収益</t>
  </si>
  <si>
    <t>(2)　経常外費用</t>
  </si>
  <si>
    <t>経常外費用計</t>
  </si>
  <si>
    <t>特定資産受取利息</t>
  </si>
  <si>
    <t>受取会費</t>
  </si>
  <si>
    <t>共済給付収益</t>
  </si>
  <si>
    <t>共済割戻金収益</t>
  </si>
  <si>
    <t>健康ライフ事業収益</t>
  </si>
  <si>
    <t>受取民間補助金</t>
  </si>
  <si>
    <t>情報提供事業</t>
  </si>
  <si>
    <t>職員基本給支出　</t>
  </si>
  <si>
    <t>賃金</t>
  </si>
  <si>
    <t>職員諸手当</t>
  </si>
  <si>
    <t>人間ドック事業費</t>
  </si>
  <si>
    <t>健康管理事業費</t>
  </si>
  <si>
    <t>くらし応援事業費</t>
  </si>
  <si>
    <t>人件費</t>
  </si>
  <si>
    <t>旅費</t>
  </si>
  <si>
    <t>租税公課</t>
  </si>
  <si>
    <t>　経常費用計</t>
  </si>
  <si>
    <t xml:space="preserve"> 経常収益計</t>
  </si>
  <si>
    <t xml:space="preserve"> 当期経常増減額</t>
  </si>
  <si>
    <t xml:space="preserve"> 当期経常外増減額</t>
  </si>
  <si>
    <t xml:space="preserve"> 他会計振替額</t>
  </si>
  <si>
    <t xml:space="preserve"> 当期一般正味財産増減額</t>
  </si>
  <si>
    <t xml:space="preserve"> 一般正味財産期首残高</t>
  </si>
  <si>
    <t xml:space="preserve"> 一般正味財産期末残高</t>
  </si>
  <si>
    <t xml:space="preserve"> 当期指定正味財産増減額</t>
  </si>
  <si>
    <t xml:space="preserve"> 指定正味財産期首残高</t>
  </si>
  <si>
    <t xml:space="preserve"> 指定正味財産期末残高</t>
  </si>
  <si>
    <t>加入促進事業費</t>
  </si>
  <si>
    <t>１ 経常増減の部</t>
  </si>
  <si>
    <t>(1) 経常収益</t>
  </si>
  <si>
    <t>① 特定資産運用益</t>
  </si>
  <si>
    <t>② 受取入会金</t>
  </si>
  <si>
    <t>③ 受取会費</t>
  </si>
  <si>
    <t>④ 給付事業収益</t>
  </si>
  <si>
    <t>⑤ 手数料収益</t>
  </si>
  <si>
    <t>⑥ 事業収益</t>
  </si>
  <si>
    <t>⑦ 受取補助金等</t>
  </si>
  <si>
    <t>⑧ 雑収益</t>
  </si>
  <si>
    <t>(2) 経常費用</t>
  </si>
  <si>
    <t>① 事業費</t>
  </si>
  <si>
    <t>② 管理運営費</t>
  </si>
  <si>
    <t>２ 経常外増減の部</t>
  </si>
  <si>
    <t>一般管理費</t>
  </si>
  <si>
    <t>通信運搬費</t>
  </si>
  <si>
    <t>雑役務費</t>
  </si>
  <si>
    <t>保険料</t>
  </si>
  <si>
    <t>Ⅰ 一般正味財産増減の部</t>
  </si>
  <si>
    <t>Ⅱ 指定正味財産増減の部</t>
  </si>
  <si>
    <t>Ⅲ 正味財産期末残高</t>
  </si>
  <si>
    <t>「0」表示が不要な場合は「書式/表示形式/ユーザー定義の種類の欄に「0；0；」」を入力して空欄にする。</t>
  </si>
  <si>
    <t>入会金500円/人</t>
  </si>
  <si>
    <t>会費</t>
  </si>
  <si>
    <t>各種講座</t>
  </si>
  <si>
    <t>広告料、他</t>
  </si>
  <si>
    <t>映画券、ｽｷｰﾘﾌﾄ券、他</t>
  </si>
  <si>
    <t>奥州市、金ケ崎町</t>
  </si>
  <si>
    <t>奥州市</t>
  </si>
  <si>
    <t>市民ﾌﾟﾗｻﾞ・ﾏｯｾ管理費</t>
  </si>
  <si>
    <t>実施事業職員人件費</t>
  </si>
  <si>
    <t>ボウリング大会</t>
  </si>
  <si>
    <t>収益事業職員人件費</t>
  </si>
  <si>
    <t>事業費以外の人件費</t>
  </si>
  <si>
    <t>法人運営費</t>
  </si>
  <si>
    <t>報奨費</t>
  </si>
  <si>
    <t>予防接種助成</t>
  </si>
  <si>
    <t>※</t>
  </si>
  <si>
    <t>全労済保険金</t>
  </si>
  <si>
    <t>ｶﾞｲﾄﾞﾌﾞｯｸ、ﾆｭｰｽ発行経費</t>
  </si>
  <si>
    <t>健康診断事業費</t>
  </si>
  <si>
    <t>預金利息</t>
  </si>
  <si>
    <t>全労済掛金、給付金</t>
  </si>
  <si>
    <t>共通助成券、映画券、他</t>
  </si>
  <si>
    <t>全労済掛金優良戻金</t>
  </si>
  <si>
    <t>※ 法人全体の正味財産増減計算書では表示不要</t>
  </si>
  <si>
    <t>いちご狩り、他</t>
  </si>
  <si>
    <t>国家資格取得助成</t>
  </si>
  <si>
    <t>健診助成</t>
  </si>
  <si>
    <t>宿泊・観劇助成</t>
  </si>
  <si>
    <t>ﾋﾞｱｶﾞｰﾃﾞﾝ、他</t>
  </si>
  <si>
    <t>市民活動支援ｾﾝﾀｰ事業費</t>
  </si>
  <si>
    <t>賃金</t>
  </si>
  <si>
    <t>雑役務費</t>
  </si>
  <si>
    <t>旧支援ｾﾝﾀｰ会議室管理費</t>
  </si>
  <si>
    <t>加入促進費用</t>
  </si>
  <si>
    <t>備　　　考</t>
  </si>
  <si>
    <t>消耗品費</t>
  </si>
  <si>
    <t>加入促進キャンペーン</t>
  </si>
  <si>
    <t>キャビネット</t>
  </si>
  <si>
    <t>令和３年４月１日から令和４年３月31まで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</si>
</sst>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##"/>
    <numFmt numFmtId="177" formatCode="###&quot;日&quot;"/>
    <numFmt numFmtId="178" formatCode="#,###&quot;円&quot;"/>
    <numFmt numFmtId="179" formatCode="#,###.##&quot;円&quot;"/>
    <numFmt numFmtId="180" formatCode="&quot;×&quot;###&quot;ヶ&quot;&quot;月&quot;"/>
    <numFmt numFmtId="181" formatCode="#,###"/>
    <numFmt numFmtId="182" formatCode="&quot;×&quot;###&quot;回＝&quot;"/>
    <numFmt numFmtId="183" formatCode="&quot;×&quot;###&quot;ヶ月＝&quot;"/>
    <numFmt numFmtId="184" formatCode="&quot;×&quot;###&quot;人＝&quot;"/>
    <numFmt numFmtId="185" formatCode="&quot;×&quot;&quot;1.05＝&quot;"/>
    <numFmt numFmtId="186" formatCode="&quot;×&quot;##&quot;ヶ月×&quot;"/>
    <numFmt numFmtId="187" formatCode="#,###&quot;/月&quot;"/>
    <numFmt numFmtId="188" formatCode="&quot;×&quot;#,###&quot;枚&quot;"/>
    <numFmt numFmtId="189" formatCode="&quot;×&quot;#,###&quot;部&quot;"/>
    <numFmt numFmtId="190" formatCode="&quot;×&quot;###&quot;組&quot;"/>
    <numFmt numFmtId="191" formatCode="&quot;×&quot;###&quot;回&quot;"/>
    <numFmt numFmtId="192" formatCode="&quot;×&quot;###&quot;㍑/月&quot;"/>
    <numFmt numFmtId="193" formatCode="&quot;×&quot;##&quot;ヶ月&quot;"/>
    <numFmt numFmtId="194" formatCode="&quot;×&quot;###&quot;ヶ月&quot;"/>
    <numFmt numFmtId="195" formatCode="&quot;×&quot;###&quot;所&quot;"/>
    <numFmt numFmtId="196" formatCode="&quot;×&quot;###&quot;回/月&quot;"/>
    <numFmt numFmtId="197" formatCode="&quot;×&quot;#,###&quot;枚＝&quot;"/>
    <numFmt numFmtId="198" formatCode="&quot;×&quot;#,###&quot;所&quot;"/>
    <numFmt numFmtId="199" formatCode="&quot;×&quot;###&quot;回=&quot;"/>
    <numFmt numFmtId="200" formatCode="&quot;@&quot;#,###"/>
    <numFmt numFmtId="201" formatCode="&quot;×&quot;#,###&quot;個&quot;"/>
    <numFmt numFmtId="202" formatCode="#,###&quot;&quot;"/>
    <numFmt numFmtId="203" formatCode="#,###&quot;時&quot;&quot;間&quot;"/>
    <numFmt numFmtId="204" formatCode="&quot;時&quot;&quot;間&quot;&quot;外&quot;#,###.00"/>
    <numFmt numFmtId="205" formatCode="&quot;休&quot;&quot;日&quot;#,###.00"/>
    <numFmt numFmtId="206" formatCode="&quot;深&quot;&quot;夜&quot;#,###.00"/>
    <numFmt numFmtId="207" formatCode="#,##0_);[Red]\(#,##0\)"/>
    <numFmt numFmtId="208" formatCode="#,##0_ "/>
    <numFmt numFmtId="209" formatCode="&quot;×&quot;###&quot;台=&quot;"/>
    <numFmt numFmtId="210" formatCode="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  <numFmt numFmtId="216" formatCode="[$¥-411]#,##0.00;\-[$¥-411]#,##0.00"/>
    <numFmt numFmtId="217" formatCode="[$-411]ge\.m\.d;@"/>
    <numFmt numFmtId="218" formatCode="#,##0.0;[Red]\-#,##0.0"/>
    <numFmt numFmtId="219" formatCode="#,##0;&quot;△ &quot;#,##0"/>
    <numFmt numFmtId="220" formatCode="#,###,&quot;人&quot;*#\,###"/>
    <numFmt numFmtId="221" formatCode="yyyy/m/d\ h:mm;@"/>
    <numFmt numFmtId="222" formatCode="#,##0.0;&quot;△ &quot;#,##0.0"/>
    <numFmt numFmtId="223" formatCode="0;0;"/>
    <numFmt numFmtId="224" formatCode="0_);[Red]\(0\)"/>
    <numFmt numFmtId="225" formatCode="&quot;&quot;\ #,##0;&quot;▲&quot;\ #,##0"/>
    <numFmt numFmtId="226" formatCode="#,##0.00;&quot;△ &quot;#,##0.0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/>
      <protection locked="0"/>
    </xf>
    <xf numFmtId="21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right" vertical="center"/>
      <protection locked="0"/>
    </xf>
    <xf numFmtId="21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5" xfId="0" applyFont="1" applyBorder="1" applyAlignment="1" applyProtection="1">
      <alignment/>
      <protection locked="0"/>
    </xf>
    <xf numFmtId="219" fontId="0" fillId="0" borderId="0" xfId="0" applyNumberFormat="1" applyFont="1" applyAlignment="1">
      <alignment/>
    </xf>
    <xf numFmtId="219" fontId="8" fillId="0" borderId="16" xfId="0" applyNumberFormat="1" applyFont="1" applyFill="1" applyBorder="1" applyAlignment="1" applyProtection="1">
      <alignment/>
      <protection/>
    </xf>
    <xf numFmtId="219" fontId="8" fillId="0" borderId="15" xfId="0" applyNumberFormat="1" applyFont="1" applyFill="1" applyBorder="1" applyAlignment="1" applyProtection="1">
      <alignment/>
      <protection/>
    </xf>
    <xf numFmtId="219" fontId="8" fillId="0" borderId="17" xfId="0" applyNumberFormat="1" applyFont="1" applyFill="1" applyBorder="1" applyAlignment="1" applyProtection="1">
      <alignment/>
      <protection/>
    </xf>
    <xf numFmtId="219" fontId="8" fillId="0" borderId="17" xfId="0" applyNumberFormat="1" applyFont="1" applyFill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219" fontId="8" fillId="0" borderId="16" xfId="0" applyNumberFormat="1" applyFont="1" applyFill="1" applyBorder="1" applyAlignment="1" applyProtection="1">
      <alignment/>
      <protection locked="0"/>
    </xf>
    <xf numFmtId="219" fontId="8" fillId="0" borderId="16" xfId="0" applyNumberFormat="1" applyFont="1" applyBorder="1" applyAlignment="1" applyProtection="1">
      <alignment/>
      <protection locked="0"/>
    </xf>
    <xf numFmtId="219" fontId="8" fillId="0" borderId="15" xfId="0" applyNumberFormat="1" applyFont="1" applyFill="1" applyBorder="1" applyAlignment="1" applyProtection="1">
      <alignment/>
      <protection locked="0"/>
    </xf>
    <xf numFmtId="219" fontId="8" fillId="0" borderId="15" xfId="0" applyNumberFormat="1" applyFont="1" applyBorder="1" applyAlignment="1" applyProtection="1">
      <alignment/>
      <protection locked="0"/>
    </xf>
    <xf numFmtId="219" fontId="8" fillId="0" borderId="19" xfId="0" applyNumberFormat="1" applyFont="1" applyFill="1" applyBorder="1" applyAlignment="1" applyProtection="1">
      <alignment/>
      <protection/>
    </xf>
    <xf numFmtId="219" fontId="8" fillId="0" borderId="10" xfId="0" applyNumberFormat="1" applyFont="1" applyFill="1" applyBorder="1" applyAlignment="1" applyProtection="1">
      <alignment/>
      <protection/>
    </xf>
    <xf numFmtId="219" fontId="8" fillId="0" borderId="10" xfId="0" applyNumberFormat="1" applyFont="1" applyFill="1" applyBorder="1" applyAlignment="1" applyProtection="1">
      <alignment/>
      <protection locked="0"/>
    </xf>
    <xf numFmtId="219" fontId="8" fillId="0" borderId="20" xfId="0" applyNumberFormat="1" applyFont="1" applyFill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219" fontId="8" fillId="0" borderId="22" xfId="0" applyNumberFormat="1" applyFont="1" applyFill="1" applyBorder="1" applyAlignment="1" applyProtection="1">
      <alignment/>
      <protection locked="0"/>
    </xf>
    <xf numFmtId="219" fontId="8" fillId="0" borderId="22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8" fillId="0" borderId="23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219" fontId="8" fillId="0" borderId="24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17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219" fontId="8" fillId="0" borderId="31" xfId="0" applyNumberFormat="1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8" fillId="0" borderId="25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/>
      <protection locked="0"/>
    </xf>
    <xf numFmtId="0" fontId="8" fillId="0" borderId="43" xfId="0" applyFont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45" xfId="0" applyFont="1" applyBorder="1" applyAlignment="1" applyProtection="1">
      <alignment/>
      <protection locked="0"/>
    </xf>
    <xf numFmtId="0" fontId="8" fillId="0" borderId="46" xfId="0" applyFont="1" applyBorder="1" applyAlignment="1" applyProtection="1">
      <alignment/>
      <protection locked="0"/>
    </xf>
    <xf numFmtId="0" fontId="8" fillId="0" borderId="47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48" xfId="0" applyFont="1" applyBorder="1" applyAlignment="1" applyProtection="1">
      <alignment/>
      <protection locked="0"/>
    </xf>
    <xf numFmtId="0" fontId="8" fillId="0" borderId="39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116"/>
  <sheetViews>
    <sheetView tabSelected="1" view="pageBreakPreview" zoomScale="115" zoomScaleSheetLayoutView="115" workbookViewId="0" topLeftCell="A1">
      <selection activeCell="M62" sqref="M62"/>
    </sheetView>
  </sheetViews>
  <sheetFormatPr defaultColWidth="9.00390625" defaultRowHeight="13.5"/>
  <cols>
    <col min="1" max="5" width="2.50390625" style="12" customWidth="1"/>
    <col min="6" max="6" width="21.125" style="12" customWidth="1"/>
    <col min="7" max="9" width="13.625" style="14" customWidth="1"/>
    <col min="10" max="10" width="20.25390625" style="12" customWidth="1"/>
    <col min="11" max="12" width="9.00390625" style="12" customWidth="1"/>
    <col min="13" max="16384" width="9.00390625" style="12" customWidth="1"/>
  </cols>
  <sheetData>
    <row r="1" spans="1:10" ht="20.25" customHeight="1">
      <c r="A1" s="66" t="s">
        <v>135</v>
      </c>
      <c r="B1" s="67"/>
      <c r="C1" s="67"/>
      <c r="D1" s="67"/>
      <c r="E1" s="67"/>
      <c r="F1" s="67"/>
      <c r="G1" s="67"/>
      <c r="H1" s="3"/>
      <c r="J1" s="4" t="s">
        <v>19</v>
      </c>
    </row>
    <row r="2" spans="1:10" ht="14.25" customHeight="1">
      <c r="A2" s="83" t="s">
        <v>20</v>
      </c>
      <c r="B2" s="84"/>
      <c r="C2" s="84"/>
      <c r="D2" s="84"/>
      <c r="E2" s="84"/>
      <c r="F2" s="85"/>
      <c r="G2" s="5" t="s">
        <v>0</v>
      </c>
      <c r="H2" s="5" t="s">
        <v>1</v>
      </c>
      <c r="I2" s="5" t="s">
        <v>21</v>
      </c>
      <c r="J2" s="1" t="s">
        <v>131</v>
      </c>
    </row>
    <row r="3" spans="1:10" ht="14.25" customHeight="1">
      <c r="A3" s="72" t="s">
        <v>93</v>
      </c>
      <c r="B3" s="73"/>
      <c r="C3" s="73"/>
      <c r="D3" s="73"/>
      <c r="E3" s="73"/>
      <c r="F3" s="73"/>
      <c r="G3" s="21"/>
      <c r="H3" s="21"/>
      <c r="I3" s="22"/>
      <c r="J3" s="31"/>
    </row>
    <row r="4" spans="1:10" ht="14.25" customHeight="1">
      <c r="A4" s="29"/>
      <c r="B4" s="74" t="s">
        <v>75</v>
      </c>
      <c r="C4" s="75"/>
      <c r="D4" s="75"/>
      <c r="E4" s="75"/>
      <c r="F4" s="75"/>
      <c r="G4" s="23"/>
      <c r="H4" s="23"/>
      <c r="I4" s="24"/>
      <c r="J4" s="32"/>
    </row>
    <row r="5" spans="1:10" ht="14.25" customHeight="1">
      <c r="A5" s="29"/>
      <c r="B5" s="19"/>
      <c r="C5" s="76" t="s">
        <v>76</v>
      </c>
      <c r="D5" s="75"/>
      <c r="E5" s="75"/>
      <c r="F5" s="75"/>
      <c r="G5" s="23"/>
      <c r="H5" s="23"/>
      <c r="I5" s="24"/>
      <c r="J5" s="44"/>
    </row>
    <row r="6" spans="1:10" ht="14.25" customHeight="1">
      <c r="A6" s="29"/>
      <c r="B6" s="19"/>
      <c r="C6" s="19"/>
      <c r="D6" s="76" t="s">
        <v>77</v>
      </c>
      <c r="E6" s="75"/>
      <c r="F6" s="75"/>
      <c r="G6" s="43">
        <f>G7</f>
        <v>276</v>
      </c>
      <c r="H6" s="43">
        <v>1380</v>
      </c>
      <c r="I6" s="16">
        <f>IF(AND(G6="",H6=""),"",G6-H6)</f>
        <v>-1104</v>
      </c>
      <c r="J6" s="45"/>
    </row>
    <row r="7" spans="1:10" ht="14.25" customHeight="1">
      <c r="A7" s="29"/>
      <c r="B7" s="19"/>
      <c r="C7" s="19"/>
      <c r="D7" s="20"/>
      <c r="E7" s="6" t="s">
        <v>47</v>
      </c>
      <c r="F7" s="30"/>
      <c r="G7" s="23">
        <v>276</v>
      </c>
      <c r="H7" s="23">
        <v>1380</v>
      </c>
      <c r="I7" s="16">
        <f aca="true" t="shared" si="0" ref="I7:I75">IF(AND(G7="",H7=""),"",G7-H7)</f>
        <v>-1104</v>
      </c>
      <c r="J7" s="49" t="s">
        <v>116</v>
      </c>
    </row>
    <row r="8" spans="1:10" ht="14.25" customHeight="1">
      <c r="A8" s="29"/>
      <c r="B8" s="19"/>
      <c r="C8" s="19"/>
      <c r="D8" s="76" t="s">
        <v>78</v>
      </c>
      <c r="E8" s="75"/>
      <c r="F8" s="75"/>
      <c r="G8" s="16">
        <f>G9</f>
        <v>120500</v>
      </c>
      <c r="H8" s="16">
        <v>201500</v>
      </c>
      <c r="I8" s="16">
        <f t="shared" si="0"/>
        <v>-81000</v>
      </c>
      <c r="J8" s="49"/>
    </row>
    <row r="9" spans="1:10" ht="14.25" customHeight="1">
      <c r="A9" s="29"/>
      <c r="B9" s="19"/>
      <c r="C9" s="19"/>
      <c r="D9" s="20"/>
      <c r="E9" s="6" t="s">
        <v>22</v>
      </c>
      <c r="F9" s="30"/>
      <c r="G9" s="23">
        <v>120500</v>
      </c>
      <c r="H9" s="23">
        <v>201500</v>
      </c>
      <c r="I9" s="16">
        <f t="shared" si="0"/>
        <v>-81000</v>
      </c>
      <c r="J9" s="49" t="s">
        <v>97</v>
      </c>
    </row>
    <row r="10" spans="1:10" ht="14.25" customHeight="1">
      <c r="A10" s="29"/>
      <c r="B10" s="19"/>
      <c r="C10" s="19"/>
      <c r="D10" s="76" t="s">
        <v>79</v>
      </c>
      <c r="E10" s="75"/>
      <c r="F10" s="75"/>
      <c r="G10" s="16">
        <f>G11</f>
        <v>36540000</v>
      </c>
      <c r="H10" s="16">
        <v>34600000</v>
      </c>
      <c r="I10" s="16">
        <f t="shared" si="0"/>
        <v>1940000</v>
      </c>
      <c r="J10" s="49"/>
    </row>
    <row r="11" spans="1:10" ht="14.25" customHeight="1">
      <c r="A11" s="29"/>
      <c r="B11" s="19"/>
      <c r="C11" s="19"/>
      <c r="D11" s="20"/>
      <c r="E11" s="92" t="s">
        <v>48</v>
      </c>
      <c r="F11" s="93"/>
      <c r="G11" s="23">
        <v>36540000</v>
      </c>
      <c r="H11" s="23">
        <v>34600000</v>
      </c>
      <c r="I11" s="16">
        <f t="shared" si="0"/>
        <v>1940000</v>
      </c>
      <c r="J11" s="49" t="s">
        <v>98</v>
      </c>
    </row>
    <row r="12" spans="1:10" ht="14.25" customHeight="1">
      <c r="A12" s="29"/>
      <c r="B12" s="19"/>
      <c r="C12" s="19"/>
      <c r="D12" s="76" t="s">
        <v>80</v>
      </c>
      <c r="E12" s="75"/>
      <c r="F12" s="75"/>
      <c r="G12" s="16">
        <f>G13+G14</f>
        <v>1148189</v>
      </c>
      <c r="H12" s="16">
        <v>844677</v>
      </c>
      <c r="I12" s="16">
        <f t="shared" si="0"/>
        <v>303512</v>
      </c>
      <c r="J12" s="49"/>
    </row>
    <row r="13" spans="1:10" ht="14.25" customHeight="1">
      <c r="A13" s="29"/>
      <c r="B13" s="19"/>
      <c r="C13" s="19"/>
      <c r="D13" s="19"/>
      <c r="E13" s="6" t="s">
        <v>49</v>
      </c>
      <c r="F13" s="30"/>
      <c r="G13" s="23">
        <v>1003000</v>
      </c>
      <c r="H13" s="23">
        <v>523000</v>
      </c>
      <c r="I13" s="16">
        <f t="shared" si="0"/>
        <v>480000</v>
      </c>
      <c r="J13" s="49" t="s">
        <v>113</v>
      </c>
    </row>
    <row r="14" spans="1:10" ht="14.25" customHeight="1">
      <c r="A14" s="29"/>
      <c r="B14" s="19"/>
      <c r="C14" s="19"/>
      <c r="D14" s="20"/>
      <c r="E14" s="6" t="s">
        <v>50</v>
      </c>
      <c r="F14" s="30"/>
      <c r="G14" s="23">
        <v>145189</v>
      </c>
      <c r="H14" s="23">
        <v>321677</v>
      </c>
      <c r="I14" s="16">
        <f t="shared" si="0"/>
        <v>-176488</v>
      </c>
      <c r="J14" s="49" t="s">
        <v>119</v>
      </c>
    </row>
    <row r="15" spans="1:10" ht="14.25" customHeight="1">
      <c r="A15" s="29"/>
      <c r="B15" s="19"/>
      <c r="C15" s="19"/>
      <c r="D15" s="76" t="s">
        <v>81</v>
      </c>
      <c r="E15" s="75"/>
      <c r="F15" s="75"/>
      <c r="G15" s="16">
        <f>G16</f>
        <v>383747</v>
      </c>
      <c r="H15" s="16">
        <v>420249</v>
      </c>
      <c r="I15" s="16">
        <f t="shared" si="0"/>
        <v>-36502</v>
      </c>
      <c r="J15" s="49"/>
    </row>
    <row r="16" spans="1:10" ht="14.25" customHeight="1">
      <c r="A16" s="29"/>
      <c r="B16" s="19"/>
      <c r="C16" s="19"/>
      <c r="D16" s="20"/>
      <c r="E16" s="6" t="s">
        <v>23</v>
      </c>
      <c r="F16" s="30"/>
      <c r="G16" s="23">
        <v>383747</v>
      </c>
      <c r="H16" s="23">
        <v>420249</v>
      </c>
      <c r="I16" s="16">
        <f t="shared" si="0"/>
        <v>-36502</v>
      </c>
      <c r="J16" s="49" t="s">
        <v>100</v>
      </c>
    </row>
    <row r="17" spans="1:10" ht="14.25" customHeight="1">
      <c r="A17" s="29"/>
      <c r="B17" s="19"/>
      <c r="C17" s="19"/>
      <c r="D17" s="76" t="s">
        <v>82</v>
      </c>
      <c r="E17" s="75"/>
      <c r="F17" s="75"/>
      <c r="G17" s="16">
        <f>G18+G19+G20+G21+G22+G23</f>
        <v>871268</v>
      </c>
      <c r="H17" s="16">
        <v>476560</v>
      </c>
      <c r="I17" s="16">
        <f t="shared" si="0"/>
        <v>394708</v>
      </c>
      <c r="J17" s="49"/>
    </row>
    <row r="18" spans="1:10" ht="14.25" customHeight="1">
      <c r="A18" s="29"/>
      <c r="B18" s="19"/>
      <c r="C18" s="19"/>
      <c r="D18" s="19"/>
      <c r="E18" s="6" t="s">
        <v>51</v>
      </c>
      <c r="F18" s="30"/>
      <c r="G18" s="23">
        <v>15600</v>
      </c>
      <c r="H18" s="23">
        <v>0</v>
      </c>
      <c r="I18" s="16">
        <f t="shared" si="0"/>
        <v>15600</v>
      </c>
      <c r="J18" s="49"/>
    </row>
    <row r="19" spans="1:10" ht="14.25" customHeight="1">
      <c r="A19" s="29"/>
      <c r="B19" s="19"/>
      <c r="C19" s="19"/>
      <c r="D19" s="19"/>
      <c r="E19" s="6" t="s">
        <v>24</v>
      </c>
      <c r="F19" s="30"/>
      <c r="G19" s="23">
        <v>97900</v>
      </c>
      <c r="H19" s="23">
        <v>113600</v>
      </c>
      <c r="I19" s="16">
        <f t="shared" si="0"/>
        <v>-15700</v>
      </c>
      <c r="J19" s="49" t="s">
        <v>99</v>
      </c>
    </row>
    <row r="20" spans="1:10" ht="14.25" customHeight="1">
      <c r="A20" s="29"/>
      <c r="B20" s="19"/>
      <c r="C20" s="19"/>
      <c r="D20" s="19"/>
      <c r="E20" s="6" t="s">
        <v>25</v>
      </c>
      <c r="F20" s="30"/>
      <c r="G20" s="23">
        <v>0</v>
      </c>
      <c r="H20" s="23">
        <v>0</v>
      </c>
      <c r="I20" s="16">
        <f t="shared" si="0"/>
        <v>0</v>
      </c>
      <c r="J20" s="49"/>
    </row>
    <row r="21" spans="1:10" ht="14.25" customHeight="1">
      <c r="A21" s="29"/>
      <c r="B21" s="19"/>
      <c r="C21" s="19"/>
      <c r="D21" s="19"/>
      <c r="E21" s="6" t="s">
        <v>26</v>
      </c>
      <c r="F21" s="30"/>
      <c r="G21" s="23">
        <v>384013</v>
      </c>
      <c r="H21" s="23">
        <v>107000</v>
      </c>
      <c r="I21" s="16">
        <f t="shared" si="0"/>
        <v>277013</v>
      </c>
      <c r="J21" s="49" t="s">
        <v>121</v>
      </c>
    </row>
    <row r="22" spans="1:10" ht="14.25" customHeight="1">
      <c r="A22" s="29"/>
      <c r="B22" s="19"/>
      <c r="C22" s="19"/>
      <c r="D22" s="19"/>
      <c r="E22" s="6" t="s">
        <v>27</v>
      </c>
      <c r="F22" s="30"/>
      <c r="G22" s="23">
        <v>0</v>
      </c>
      <c r="H22" s="23">
        <v>0</v>
      </c>
      <c r="I22" s="16">
        <f t="shared" si="0"/>
        <v>0</v>
      </c>
      <c r="J22" s="49"/>
    </row>
    <row r="23" spans="1:10" ht="14.25" customHeight="1">
      <c r="A23" s="29"/>
      <c r="B23" s="19"/>
      <c r="C23" s="19"/>
      <c r="D23" s="20"/>
      <c r="E23" s="6" t="s">
        <v>28</v>
      </c>
      <c r="F23" s="30"/>
      <c r="G23" s="23">
        <v>373755</v>
      </c>
      <c r="H23" s="23">
        <v>255960</v>
      </c>
      <c r="I23" s="16">
        <f t="shared" si="0"/>
        <v>117795</v>
      </c>
      <c r="J23" s="49" t="s">
        <v>101</v>
      </c>
    </row>
    <row r="24" spans="1:10" ht="14.25" customHeight="1">
      <c r="A24" s="29"/>
      <c r="B24" s="19"/>
      <c r="C24" s="19"/>
      <c r="D24" s="76" t="s">
        <v>83</v>
      </c>
      <c r="E24" s="75"/>
      <c r="F24" s="75"/>
      <c r="G24" s="23">
        <f>G25+G28</f>
        <v>13551000</v>
      </c>
      <c r="H24" s="23">
        <v>14200916</v>
      </c>
      <c r="I24" s="16">
        <f t="shared" si="0"/>
        <v>-649916</v>
      </c>
      <c r="J24" s="49"/>
    </row>
    <row r="25" spans="1:10" ht="14.25" customHeight="1">
      <c r="A25" s="29"/>
      <c r="B25" s="19"/>
      <c r="C25" s="19"/>
      <c r="D25" s="19"/>
      <c r="E25" s="76" t="s">
        <v>29</v>
      </c>
      <c r="F25" s="75"/>
      <c r="G25" s="23">
        <f>G26+G27</f>
        <v>13551000</v>
      </c>
      <c r="H25" s="23">
        <v>14200916</v>
      </c>
      <c r="I25" s="16">
        <f t="shared" si="0"/>
        <v>-649916</v>
      </c>
      <c r="J25" s="49"/>
    </row>
    <row r="26" spans="1:10" ht="14.25" customHeight="1">
      <c r="A26" s="29"/>
      <c r="B26" s="19"/>
      <c r="C26" s="19"/>
      <c r="D26" s="19"/>
      <c r="E26" s="19"/>
      <c r="F26" s="7" t="s">
        <v>29</v>
      </c>
      <c r="G26" s="23">
        <v>10417000</v>
      </c>
      <c r="H26" s="23">
        <v>10946000</v>
      </c>
      <c r="I26" s="16">
        <f t="shared" si="0"/>
        <v>-529000</v>
      </c>
      <c r="J26" s="49" t="s">
        <v>102</v>
      </c>
    </row>
    <row r="27" spans="1:10" ht="14.25" customHeight="1">
      <c r="A27" s="29"/>
      <c r="B27" s="19"/>
      <c r="C27" s="19"/>
      <c r="D27" s="19"/>
      <c r="E27" s="20"/>
      <c r="F27" s="8" t="s">
        <v>30</v>
      </c>
      <c r="G27" s="23">
        <v>3134000</v>
      </c>
      <c r="H27" s="23">
        <v>3254916</v>
      </c>
      <c r="I27" s="16">
        <f t="shared" si="0"/>
        <v>-120916</v>
      </c>
      <c r="J27" s="49" t="s">
        <v>103</v>
      </c>
    </row>
    <row r="28" spans="1:10" ht="14.25" customHeight="1">
      <c r="A28" s="29"/>
      <c r="B28" s="19"/>
      <c r="C28" s="19"/>
      <c r="D28" s="20"/>
      <c r="E28" s="93" t="s">
        <v>52</v>
      </c>
      <c r="F28" s="75"/>
      <c r="G28" s="23">
        <v>0</v>
      </c>
      <c r="H28" s="23">
        <v>0</v>
      </c>
      <c r="I28" s="16">
        <f t="shared" si="0"/>
        <v>0</v>
      </c>
      <c r="J28" s="49"/>
    </row>
    <row r="29" spans="1:10" ht="14.25" customHeight="1">
      <c r="A29" s="29"/>
      <c r="B29" s="19"/>
      <c r="C29" s="19"/>
      <c r="D29" s="76" t="s">
        <v>84</v>
      </c>
      <c r="E29" s="75"/>
      <c r="F29" s="75"/>
      <c r="G29" s="16">
        <f>G30</f>
        <v>2340</v>
      </c>
      <c r="H29" s="16">
        <v>112369</v>
      </c>
      <c r="I29" s="16">
        <f t="shared" si="0"/>
        <v>-110029</v>
      </c>
      <c r="J29" s="49"/>
    </row>
    <row r="30" spans="1:10" ht="14.25" customHeight="1">
      <c r="A30" s="29"/>
      <c r="B30" s="19"/>
      <c r="C30" s="19"/>
      <c r="D30" s="19"/>
      <c r="E30" s="94" t="s">
        <v>31</v>
      </c>
      <c r="F30" s="76"/>
      <c r="G30" s="18">
        <v>2340</v>
      </c>
      <c r="H30" s="18">
        <v>112369</v>
      </c>
      <c r="I30" s="25">
        <f t="shared" si="0"/>
        <v>-110029</v>
      </c>
      <c r="J30" s="53"/>
    </row>
    <row r="31" spans="1:10" ht="14.25" customHeight="1">
      <c r="A31" s="29"/>
      <c r="B31" s="10"/>
      <c r="C31" s="70" t="s">
        <v>64</v>
      </c>
      <c r="D31" s="70"/>
      <c r="E31" s="70"/>
      <c r="F31" s="71"/>
      <c r="G31" s="26">
        <f>G6+G8+G10+G12+G15+G17+G24+G29</f>
        <v>52617320</v>
      </c>
      <c r="H31" s="26">
        <v>50857651</v>
      </c>
      <c r="I31" s="26">
        <f t="shared" si="0"/>
        <v>1759669</v>
      </c>
      <c r="J31" s="50"/>
    </row>
    <row r="32" spans="1:10" ht="14.25" customHeight="1">
      <c r="A32" s="29"/>
      <c r="B32" s="19"/>
      <c r="C32" s="80" t="s">
        <v>85</v>
      </c>
      <c r="D32" s="81"/>
      <c r="E32" s="81"/>
      <c r="F32" s="82"/>
      <c r="G32" s="21"/>
      <c r="H32" s="21"/>
      <c r="I32" s="22">
        <f t="shared" si="0"/>
      </c>
      <c r="J32" s="51"/>
    </row>
    <row r="33" spans="1:10" ht="14.25" customHeight="1">
      <c r="A33" s="29"/>
      <c r="B33" s="19"/>
      <c r="C33" s="19"/>
      <c r="D33" s="68" t="s">
        <v>86</v>
      </c>
      <c r="E33" s="77"/>
      <c r="F33" s="69"/>
      <c r="G33" s="16">
        <f>G34+G41+G43+G48+G49+G54+G55+G56+G57+G58+G61+G70+G71+G64</f>
        <v>40797244</v>
      </c>
      <c r="H33" s="16">
        <v>42116239</v>
      </c>
      <c r="I33" s="16">
        <f t="shared" si="0"/>
        <v>-1318995</v>
      </c>
      <c r="J33" s="49"/>
    </row>
    <row r="34" spans="1:10" ht="14.25" customHeight="1">
      <c r="A34" s="29"/>
      <c r="B34" s="19"/>
      <c r="C34" s="19"/>
      <c r="D34" s="19"/>
      <c r="E34" s="68" t="s">
        <v>9</v>
      </c>
      <c r="F34" s="69"/>
      <c r="G34" s="16">
        <f>G35+G36+G37+G38+G39+G40</f>
        <v>4081618</v>
      </c>
      <c r="H34" s="16">
        <v>3832577</v>
      </c>
      <c r="I34" s="16">
        <f t="shared" si="0"/>
        <v>249041</v>
      </c>
      <c r="J34" s="49" t="s">
        <v>104</v>
      </c>
    </row>
    <row r="35" spans="1:10" ht="14.25" customHeight="1">
      <c r="A35" s="29"/>
      <c r="B35" s="19"/>
      <c r="C35" s="19"/>
      <c r="D35" s="19"/>
      <c r="E35" s="19"/>
      <c r="F35" s="9" t="s">
        <v>10</v>
      </c>
      <c r="G35" s="23">
        <v>1867200</v>
      </c>
      <c r="H35" s="23">
        <v>2057680</v>
      </c>
      <c r="I35" s="16">
        <f t="shared" si="0"/>
        <v>-190480</v>
      </c>
      <c r="J35" s="49"/>
    </row>
    <row r="36" spans="1:10" ht="14.25" customHeight="1">
      <c r="A36" s="29"/>
      <c r="B36" s="19"/>
      <c r="C36" s="19"/>
      <c r="D36" s="19"/>
      <c r="E36" s="19"/>
      <c r="F36" s="9" t="s">
        <v>55</v>
      </c>
      <c r="G36" s="23">
        <v>964710</v>
      </c>
      <c r="H36" s="23">
        <v>406115</v>
      </c>
      <c r="I36" s="16">
        <f t="shared" si="0"/>
        <v>558595</v>
      </c>
      <c r="J36" s="49"/>
    </row>
    <row r="37" spans="1:10" ht="14.25" customHeight="1">
      <c r="A37" s="29"/>
      <c r="B37" s="19"/>
      <c r="C37" s="19"/>
      <c r="D37" s="19"/>
      <c r="E37" s="19"/>
      <c r="F37" s="9" t="s">
        <v>56</v>
      </c>
      <c r="G37" s="23">
        <v>411263</v>
      </c>
      <c r="H37" s="23">
        <v>535682</v>
      </c>
      <c r="I37" s="16">
        <f t="shared" si="0"/>
        <v>-124419</v>
      </c>
      <c r="J37" s="49"/>
    </row>
    <row r="38" spans="1:10" ht="14.25" customHeight="1">
      <c r="A38" s="29"/>
      <c r="B38" s="19"/>
      <c r="C38" s="19"/>
      <c r="D38" s="19"/>
      <c r="E38" s="19"/>
      <c r="F38" s="9" t="s">
        <v>11</v>
      </c>
      <c r="G38" s="23">
        <v>105108</v>
      </c>
      <c r="H38" s="23">
        <v>123937</v>
      </c>
      <c r="I38" s="16">
        <f t="shared" si="0"/>
        <v>-18829</v>
      </c>
      <c r="J38" s="49"/>
    </row>
    <row r="39" spans="1:10" ht="14.25" customHeight="1">
      <c r="A39" s="29"/>
      <c r="B39" s="19"/>
      <c r="C39" s="19"/>
      <c r="D39" s="19"/>
      <c r="E39" s="19"/>
      <c r="F39" s="9" t="s">
        <v>12</v>
      </c>
      <c r="G39" s="23">
        <v>343937</v>
      </c>
      <c r="H39" s="23">
        <v>409564</v>
      </c>
      <c r="I39" s="16">
        <f t="shared" si="0"/>
        <v>-65627</v>
      </c>
      <c r="J39" s="49"/>
    </row>
    <row r="40" spans="1:10" ht="14.25" customHeight="1">
      <c r="A40" s="29"/>
      <c r="B40" s="19"/>
      <c r="C40" s="19"/>
      <c r="D40" s="19"/>
      <c r="E40" s="20"/>
      <c r="F40" s="9" t="s">
        <v>91</v>
      </c>
      <c r="G40" s="23">
        <v>389400</v>
      </c>
      <c r="H40" s="23">
        <v>299599</v>
      </c>
      <c r="I40" s="16">
        <f t="shared" si="0"/>
        <v>89801</v>
      </c>
      <c r="J40" s="49"/>
    </row>
    <row r="41" spans="1:10" ht="14.25" customHeight="1">
      <c r="A41" s="29"/>
      <c r="B41" s="19"/>
      <c r="C41" s="19"/>
      <c r="D41" s="19"/>
      <c r="E41" s="68" t="s">
        <v>13</v>
      </c>
      <c r="F41" s="69"/>
      <c r="G41" s="16">
        <f>G42</f>
        <v>6135733</v>
      </c>
      <c r="H41" s="16">
        <v>2683200</v>
      </c>
      <c r="I41" s="16">
        <f t="shared" si="0"/>
        <v>3452533</v>
      </c>
      <c r="J41" s="49" t="s">
        <v>105</v>
      </c>
    </row>
    <row r="42" spans="1:10" ht="14.25" customHeight="1">
      <c r="A42" s="29"/>
      <c r="B42" s="19"/>
      <c r="C42" s="19"/>
      <c r="D42" s="19"/>
      <c r="E42" s="19"/>
      <c r="F42" s="9" t="s">
        <v>10</v>
      </c>
      <c r="G42" s="23">
        <v>6135733</v>
      </c>
      <c r="H42" s="23">
        <v>2683200</v>
      </c>
      <c r="I42" s="16">
        <f t="shared" si="0"/>
        <v>3452533</v>
      </c>
      <c r="J42" s="49"/>
    </row>
    <row r="43" spans="1:10" ht="14.25" customHeight="1">
      <c r="A43" s="29"/>
      <c r="B43" s="19"/>
      <c r="C43" s="19"/>
      <c r="D43" s="19"/>
      <c r="E43" s="68" t="s">
        <v>53</v>
      </c>
      <c r="F43" s="69"/>
      <c r="G43" s="16">
        <f>G44+G46+G47+G45</f>
        <v>1455862</v>
      </c>
      <c r="H43" s="16">
        <v>1770522</v>
      </c>
      <c r="I43" s="16">
        <f t="shared" si="0"/>
        <v>-314660</v>
      </c>
      <c r="J43" s="49" t="s">
        <v>114</v>
      </c>
    </row>
    <row r="44" spans="1:10" ht="14.25" customHeight="1">
      <c r="A44" s="29"/>
      <c r="B44" s="19"/>
      <c r="C44" s="19"/>
      <c r="D44" s="19"/>
      <c r="E44" s="19"/>
      <c r="F44" s="9" t="s">
        <v>90</v>
      </c>
      <c r="G44" s="23">
        <v>337069</v>
      </c>
      <c r="H44" s="23">
        <v>308732</v>
      </c>
      <c r="I44" s="16">
        <f t="shared" si="0"/>
        <v>28337</v>
      </c>
      <c r="J44" s="49"/>
    </row>
    <row r="45" spans="1:10" ht="14.25" customHeight="1">
      <c r="A45" s="29"/>
      <c r="B45" s="19"/>
      <c r="C45" s="19"/>
      <c r="D45" s="19"/>
      <c r="E45" s="19"/>
      <c r="F45" s="9" t="s">
        <v>132</v>
      </c>
      <c r="G45" s="23">
        <v>5219</v>
      </c>
      <c r="H45" s="23">
        <v>0</v>
      </c>
      <c r="I45" s="16">
        <f t="shared" si="0"/>
        <v>5219</v>
      </c>
      <c r="J45" s="49"/>
    </row>
    <row r="46" spans="1:10" ht="14.25" customHeight="1">
      <c r="A46" s="29"/>
      <c r="B46" s="19"/>
      <c r="C46" s="19"/>
      <c r="D46" s="19"/>
      <c r="E46" s="19"/>
      <c r="F46" s="9" t="s">
        <v>8</v>
      </c>
      <c r="G46" s="23">
        <v>798974</v>
      </c>
      <c r="H46" s="23">
        <v>1213190</v>
      </c>
      <c r="I46" s="16">
        <f t="shared" si="0"/>
        <v>-414216</v>
      </c>
      <c r="J46" s="49"/>
    </row>
    <row r="47" spans="1:10" ht="14.25" customHeight="1">
      <c r="A47" s="29"/>
      <c r="B47" s="19"/>
      <c r="C47" s="19"/>
      <c r="D47" s="19"/>
      <c r="E47" s="20"/>
      <c r="F47" s="9" t="s">
        <v>91</v>
      </c>
      <c r="G47" s="23">
        <v>314600</v>
      </c>
      <c r="H47" s="23">
        <v>248600</v>
      </c>
      <c r="I47" s="16">
        <f t="shared" si="0"/>
        <v>66000</v>
      </c>
      <c r="J47" s="49"/>
    </row>
    <row r="48" spans="1:10" ht="14.25" customHeight="1">
      <c r="A48" s="29"/>
      <c r="B48" s="19"/>
      <c r="C48" s="19"/>
      <c r="D48" s="19"/>
      <c r="E48" s="77" t="s">
        <v>34</v>
      </c>
      <c r="F48" s="69"/>
      <c r="G48" s="23">
        <v>481365</v>
      </c>
      <c r="H48" s="23">
        <v>475820</v>
      </c>
      <c r="I48" s="16">
        <f t="shared" si="0"/>
        <v>5545</v>
      </c>
      <c r="J48" s="49" t="s">
        <v>122</v>
      </c>
    </row>
    <row r="49" spans="1:10" ht="14.25" customHeight="1">
      <c r="A49" s="29"/>
      <c r="B49" s="19"/>
      <c r="C49" s="19"/>
      <c r="D49" s="19"/>
      <c r="E49" s="68" t="s">
        <v>35</v>
      </c>
      <c r="F49" s="69"/>
      <c r="G49" s="16">
        <f>G50+G51+G52+G53</f>
        <v>11444901</v>
      </c>
      <c r="H49" s="16">
        <v>11021203</v>
      </c>
      <c r="I49" s="16">
        <f>I50+I51+I52+I53</f>
        <v>423698</v>
      </c>
      <c r="J49" s="49" t="s">
        <v>123</v>
      </c>
    </row>
    <row r="50" spans="1:10" ht="14.25" customHeight="1">
      <c r="A50" s="29"/>
      <c r="B50" s="19"/>
      <c r="C50" s="19"/>
      <c r="D50" s="19"/>
      <c r="E50" s="10"/>
      <c r="F50" s="11" t="s">
        <v>115</v>
      </c>
      <c r="G50" s="16">
        <v>9522651</v>
      </c>
      <c r="H50" s="16">
        <v>8739703</v>
      </c>
      <c r="I50" s="16">
        <f>IF(AND(G50="",H50=""),"",G50-H50)</f>
        <v>782948</v>
      </c>
      <c r="J50" s="49"/>
    </row>
    <row r="51" spans="1:10" ht="14.25" customHeight="1">
      <c r="A51" s="29"/>
      <c r="B51" s="19"/>
      <c r="C51" s="19"/>
      <c r="D51" s="19"/>
      <c r="E51" s="19"/>
      <c r="F51" s="9" t="s">
        <v>57</v>
      </c>
      <c r="G51" s="23">
        <v>640000</v>
      </c>
      <c r="H51" s="23">
        <v>687500</v>
      </c>
      <c r="I51" s="16">
        <f t="shared" si="0"/>
        <v>-47500</v>
      </c>
      <c r="J51" s="49"/>
    </row>
    <row r="52" spans="1:10" ht="14.25" customHeight="1">
      <c r="A52" s="29"/>
      <c r="B52" s="19"/>
      <c r="C52" s="19"/>
      <c r="D52" s="19"/>
      <c r="E52" s="19"/>
      <c r="F52" s="9" t="s">
        <v>58</v>
      </c>
      <c r="G52" s="23">
        <v>29250</v>
      </c>
      <c r="H52" s="23">
        <v>0</v>
      </c>
      <c r="I52" s="16">
        <f t="shared" si="0"/>
        <v>29250</v>
      </c>
      <c r="J52" s="45"/>
    </row>
    <row r="53" spans="1:10" ht="14.25" customHeight="1">
      <c r="A53" s="29"/>
      <c r="B53" s="19"/>
      <c r="C53" s="19"/>
      <c r="D53" s="19"/>
      <c r="E53" s="20"/>
      <c r="F53" s="9" t="s">
        <v>111</v>
      </c>
      <c r="G53" s="23">
        <v>1253000</v>
      </c>
      <c r="H53" s="23">
        <v>1594000</v>
      </c>
      <c r="I53" s="16">
        <f t="shared" si="0"/>
        <v>-341000</v>
      </c>
      <c r="J53" s="45"/>
    </row>
    <row r="54" spans="1:10" ht="14.25" customHeight="1">
      <c r="A54" s="29"/>
      <c r="B54" s="19"/>
      <c r="C54" s="19"/>
      <c r="D54" s="19"/>
      <c r="E54" s="77" t="s">
        <v>36</v>
      </c>
      <c r="F54" s="69"/>
      <c r="G54" s="23">
        <v>498000</v>
      </c>
      <c r="H54" s="23">
        <v>443000</v>
      </c>
      <c r="I54" s="16">
        <f t="shared" si="0"/>
        <v>55000</v>
      </c>
      <c r="J54" s="49" t="s">
        <v>124</v>
      </c>
    </row>
    <row r="55" spans="1:10" ht="14.25" customHeight="1">
      <c r="A55" s="29"/>
      <c r="B55" s="19"/>
      <c r="C55" s="19"/>
      <c r="D55" s="19"/>
      <c r="E55" s="77" t="s">
        <v>37</v>
      </c>
      <c r="F55" s="69"/>
      <c r="G55" s="23">
        <v>209336</v>
      </c>
      <c r="H55" s="23">
        <v>266000</v>
      </c>
      <c r="I55" s="16">
        <f t="shared" si="0"/>
        <v>-56664</v>
      </c>
      <c r="J55" s="49" t="s">
        <v>99</v>
      </c>
    </row>
    <row r="56" spans="1:10" ht="14.25" customHeight="1">
      <c r="A56" s="29"/>
      <c r="B56" s="19"/>
      <c r="C56" s="19"/>
      <c r="D56" s="19"/>
      <c r="E56" s="77" t="s">
        <v>38</v>
      </c>
      <c r="F56" s="69"/>
      <c r="G56" s="23">
        <v>76440</v>
      </c>
      <c r="H56" s="23">
        <v>97030</v>
      </c>
      <c r="I56" s="16">
        <f t="shared" si="0"/>
        <v>-20590</v>
      </c>
      <c r="J56" s="49" t="s">
        <v>106</v>
      </c>
    </row>
    <row r="57" spans="1:10" ht="14.25" customHeight="1">
      <c r="A57" s="29"/>
      <c r="B57" s="19"/>
      <c r="C57" s="19"/>
      <c r="D57" s="19"/>
      <c r="E57" s="77" t="s">
        <v>39</v>
      </c>
      <c r="F57" s="69"/>
      <c r="G57" s="23">
        <v>707299</v>
      </c>
      <c r="H57" s="23">
        <v>658130</v>
      </c>
      <c r="I57" s="16">
        <f t="shared" si="0"/>
        <v>49169</v>
      </c>
      <c r="J57" s="49" t="s">
        <v>125</v>
      </c>
    </row>
    <row r="58" spans="1:10" ht="14.25" customHeight="1">
      <c r="A58" s="29"/>
      <c r="B58" s="19"/>
      <c r="C58" s="19"/>
      <c r="D58" s="19"/>
      <c r="E58" s="68" t="s">
        <v>40</v>
      </c>
      <c r="F58" s="69"/>
      <c r="G58" s="16">
        <f>G59+G60</f>
        <v>9727747</v>
      </c>
      <c r="H58" s="16">
        <v>9536168</v>
      </c>
      <c r="I58" s="16">
        <f t="shared" si="0"/>
        <v>191579</v>
      </c>
      <c r="J58" s="49" t="s">
        <v>117</v>
      </c>
    </row>
    <row r="59" spans="1:10" ht="14.25" customHeight="1">
      <c r="A59" s="29"/>
      <c r="B59" s="19"/>
      <c r="C59" s="19"/>
      <c r="D59" s="19"/>
      <c r="E59" s="19"/>
      <c r="F59" s="9" t="s">
        <v>7</v>
      </c>
      <c r="G59" s="23">
        <v>1059747</v>
      </c>
      <c r="H59" s="23">
        <v>1003168</v>
      </c>
      <c r="I59" s="16">
        <f t="shared" si="0"/>
        <v>56579</v>
      </c>
      <c r="J59" s="49"/>
    </row>
    <row r="60" spans="1:10" ht="14.25" customHeight="1">
      <c r="A60" s="29"/>
      <c r="B60" s="19"/>
      <c r="C60" s="19"/>
      <c r="D60" s="19"/>
      <c r="E60" s="20"/>
      <c r="F60" s="9" t="s">
        <v>6</v>
      </c>
      <c r="G60" s="23">
        <v>8668000</v>
      </c>
      <c r="H60" s="23">
        <v>8533000</v>
      </c>
      <c r="I60" s="16">
        <f t="shared" si="0"/>
        <v>135000</v>
      </c>
      <c r="J60" s="49"/>
    </row>
    <row r="61" spans="1:10" ht="14.25" customHeight="1">
      <c r="A61" s="29"/>
      <c r="B61" s="19"/>
      <c r="C61" s="19"/>
      <c r="D61" s="19"/>
      <c r="E61" s="68" t="s">
        <v>59</v>
      </c>
      <c r="F61" s="69"/>
      <c r="G61" s="16">
        <f>G62+G63</f>
        <v>5505098</v>
      </c>
      <c r="H61" s="16">
        <v>5689265</v>
      </c>
      <c r="I61" s="16">
        <f t="shared" si="0"/>
        <v>-184167</v>
      </c>
      <c r="J61" s="49" t="s">
        <v>118</v>
      </c>
    </row>
    <row r="62" spans="1:10" ht="14.25" customHeight="1">
      <c r="A62" s="29"/>
      <c r="B62" s="19"/>
      <c r="C62" s="19"/>
      <c r="D62" s="19"/>
      <c r="E62" s="19"/>
      <c r="F62" s="9" t="s">
        <v>41</v>
      </c>
      <c r="G62" s="23">
        <v>4904600</v>
      </c>
      <c r="H62" s="23">
        <v>4660880</v>
      </c>
      <c r="I62" s="16">
        <f t="shared" si="0"/>
        <v>243720</v>
      </c>
      <c r="J62" s="49"/>
    </row>
    <row r="63" spans="1:10" ht="14.25" customHeight="1">
      <c r="A63" s="29"/>
      <c r="B63" s="19"/>
      <c r="C63" s="19"/>
      <c r="D63" s="19"/>
      <c r="E63" s="20"/>
      <c r="F63" s="9" t="s">
        <v>42</v>
      </c>
      <c r="G63" s="23">
        <v>600498</v>
      </c>
      <c r="H63" s="23">
        <v>1028385</v>
      </c>
      <c r="I63" s="16">
        <f t="shared" si="0"/>
        <v>-427887</v>
      </c>
      <c r="J63" s="49"/>
    </row>
    <row r="64" spans="1:10" ht="14.25" customHeight="1">
      <c r="A64" s="29"/>
      <c r="B64" s="19"/>
      <c r="C64" s="19"/>
      <c r="D64" s="19"/>
      <c r="E64" s="78" t="s">
        <v>126</v>
      </c>
      <c r="F64" s="79"/>
      <c r="G64" s="23">
        <f>+G65+G66+G67+G68+G69</f>
        <v>0</v>
      </c>
      <c r="H64" s="23">
        <v>2530124</v>
      </c>
      <c r="I64" s="16">
        <f t="shared" si="0"/>
        <v>-2530124</v>
      </c>
      <c r="J64" s="49" t="s">
        <v>129</v>
      </c>
    </row>
    <row r="65" spans="1:10" ht="14.25" customHeight="1">
      <c r="A65" s="29"/>
      <c r="B65" s="19"/>
      <c r="C65" s="19"/>
      <c r="D65" s="19"/>
      <c r="E65" s="54"/>
      <c r="F65" s="9" t="s">
        <v>127</v>
      </c>
      <c r="G65" s="23">
        <v>0</v>
      </c>
      <c r="H65" s="23">
        <v>2008607</v>
      </c>
      <c r="I65" s="16">
        <f t="shared" si="0"/>
        <v>-2008607</v>
      </c>
      <c r="J65" s="49"/>
    </row>
    <row r="66" spans="1:10" ht="14.25" customHeight="1">
      <c r="A66" s="29"/>
      <c r="B66" s="19"/>
      <c r="C66" s="19"/>
      <c r="D66" s="19"/>
      <c r="E66" s="19"/>
      <c r="F66" s="9" t="s">
        <v>56</v>
      </c>
      <c r="G66" s="23">
        <v>0</v>
      </c>
      <c r="H66" s="23">
        <v>125430</v>
      </c>
      <c r="I66" s="16">
        <f>IF(AND(G66="",H66=""),"",G66-H66)</f>
        <v>-125430</v>
      </c>
      <c r="J66" s="49"/>
    </row>
    <row r="67" spans="1:10" ht="14.25" customHeight="1">
      <c r="A67" s="29"/>
      <c r="B67" s="19"/>
      <c r="C67" s="19"/>
      <c r="D67" s="19"/>
      <c r="E67" s="19"/>
      <c r="F67" s="9" t="s">
        <v>11</v>
      </c>
      <c r="G67" s="23">
        <v>0</v>
      </c>
      <c r="H67" s="23">
        <v>9108</v>
      </c>
      <c r="I67" s="16">
        <f t="shared" si="0"/>
        <v>-9108</v>
      </c>
      <c r="J67" s="49"/>
    </row>
    <row r="68" spans="1:10" ht="14.25" customHeight="1">
      <c r="A68" s="29"/>
      <c r="B68" s="19"/>
      <c r="C68" s="19"/>
      <c r="D68" s="19"/>
      <c r="E68" s="19"/>
      <c r="F68" s="9" t="s">
        <v>12</v>
      </c>
      <c r="G68" s="23">
        <v>0</v>
      </c>
      <c r="H68" s="23">
        <v>336929</v>
      </c>
      <c r="I68" s="16">
        <f t="shared" si="0"/>
        <v>-336929</v>
      </c>
      <c r="J68" s="49"/>
    </row>
    <row r="69" spans="1:10" ht="14.25" customHeight="1">
      <c r="A69" s="29"/>
      <c r="B69" s="19"/>
      <c r="C69" s="19"/>
      <c r="D69" s="19"/>
      <c r="E69" s="20"/>
      <c r="F69" s="9" t="s">
        <v>128</v>
      </c>
      <c r="G69" s="23">
        <v>0</v>
      </c>
      <c r="H69" s="23">
        <v>50050</v>
      </c>
      <c r="I69" s="16">
        <f t="shared" si="0"/>
        <v>-50050</v>
      </c>
      <c r="J69" s="49"/>
    </row>
    <row r="70" spans="1:10" ht="14.25" customHeight="1">
      <c r="A70" s="29"/>
      <c r="B70" s="19"/>
      <c r="C70" s="19"/>
      <c r="D70" s="19"/>
      <c r="E70" s="77" t="s">
        <v>54</v>
      </c>
      <c r="F70" s="69"/>
      <c r="G70" s="23">
        <v>0</v>
      </c>
      <c r="H70" s="23">
        <v>2683200</v>
      </c>
      <c r="I70" s="16">
        <f t="shared" si="0"/>
        <v>-2683200</v>
      </c>
      <c r="J70" s="49" t="s">
        <v>107</v>
      </c>
    </row>
    <row r="71" spans="1:10" ht="14.25" customHeight="1">
      <c r="A71" s="29"/>
      <c r="B71" s="19"/>
      <c r="C71" s="19"/>
      <c r="D71" s="19"/>
      <c r="E71" s="68" t="s">
        <v>74</v>
      </c>
      <c r="F71" s="69"/>
      <c r="G71" s="16">
        <f>SUM(G72:G74)</f>
        <v>473845</v>
      </c>
      <c r="H71" s="16">
        <v>430000</v>
      </c>
      <c r="I71" s="16">
        <f t="shared" si="0"/>
        <v>43845</v>
      </c>
      <c r="J71" s="49" t="s">
        <v>130</v>
      </c>
    </row>
    <row r="72" spans="1:10" ht="14.25" customHeight="1">
      <c r="A72" s="29"/>
      <c r="B72" s="19"/>
      <c r="C72" s="19"/>
      <c r="D72" s="19"/>
      <c r="E72" s="10"/>
      <c r="F72" s="11" t="s">
        <v>55</v>
      </c>
      <c r="G72" s="23">
        <v>389000</v>
      </c>
      <c r="H72" s="23">
        <v>400000</v>
      </c>
      <c r="I72" s="16">
        <f t="shared" si="0"/>
        <v>-11000</v>
      </c>
      <c r="J72" s="49"/>
    </row>
    <row r="73" spans="1:10" ht="14.25" customHeight="1">
      <c r="A73" s="29"/>
      <c r="B73" s="19"/>
      <c r="C73" s="19"/>
      <c r="D73" s="19"/>
      <c r="E73" s="10"/>
      <c r="F73" s="11" t="s">
        <v>110</v>
      </c>
      <c r="G73" s="23">
        <v>84845</v>
      </c>
      <c r="H73" s="23">
        <v>0</v>
      </c>
      <c r="I73" s="16">
        <f t="shared" si="0"/>
        <v>84845</v>
      </c>
      <c r="J73" s="49" t="s">
        <v>133</v>
      </c>
    </row>
    <row r="74" spans="1:10" ht="14.25" customHeight="1">
      <c r="A74" s="29"/>
      <c r="B74" s="19"/>
      <c r="C74" s="19"/>
      <c r="D74" s="19"/>
      <c r="E74" s="10"/>
      <c r="F74" s="11" t="s">
        <v>8</v>
      </c>
      <c r="G74" s="23">
        <v>0</v>
      </c>
      <c r="H74" s="23">
        <v>30000</v>
      </c>
      <c r="I74" s="16">
        <f t="shared" si="0"/>
        <v>-30000</v>
      </c>
      <c r="J74" s="49"/>
    </row>
    <row r="75" spans="1:10" ht="14.25" customHeight="1">
      <c r="A75" s="29"/>
      <c r="B75" s="19"/>
      <c r="C75" s="19"/>
      <c r="D75" s="68" t="s">
        <v>87</v>
      </c>
      <c r="E75" s="77"/>
      <c r="F75" s="69"/>
      <c r="G75" s="16">
        <f>G76+G81</f>
        <v>8879021</v>
      </c>
      <c r="H75" s="16">
        <v>10134238</v>
      </c>
      <c r="I75" s="16">
        <f t="shared" si="0"/>
        <v>-1255217</v>
      </c>
      <c r="J75" s="49"/>
    </row>
    <row r="76" spans="1:10" ht="14.25" customHeight="1">
      <c r="A76" s="29"/>
      <c r="B76" s="19"/>
      <c r="C76" s="19"/>
      <c r="D76" s="19"/>
      <c r="E76" s="68" t="s">
        <v>60</v>
      </c>
      <c r="F76" s="69"/>
      <c r="G76" s="16">
        <f>G77+G78+G79+G80</f>
        <v>5804193</v>
      </c>
      <c r="H76" s="16">
        <v>6314395</v>
      </c>
      <c r="I76" s="16">
        <f aca="true" t="shared" si="1" ref="I76:I115">IF(AND(G76="",H76=""),"",G76-H76)</f>
        <v>-510202</v>
      </c>
      <c r="J76" s="49" t="s">
        <v>108</v>
      </c>
    </row>
    <row r="77" spans="1:10" ht="14.25" customHeight="1">
      <c r="A77" s="29"/>
      <c r="B77" s="19"/>
      <c r="C77" s="19"/>
      <c r="D77" s="19"/>
      <c r="E77" s="19"/>
      <c r="F77" s="9" t="s">
        <v>10</v>
      </c>
      <c r="G77" s="23">
        <v>3079800</v>
      </c>
      <c r="H77" s="23">
        <v>2683200</v>
      </c>
      <c r="I77" s="16">
        <f t="shared" si="1"/>
        <v>396600</v>
      </c>
      <c r="J77" s="49"/>
    </row>
    <row r="78" spans="1:10" ht="14.25" customHeight="1">
      <c r="A78" s="29"/>
      <c r="B78" s="19"/>
      <c r="C78" s="19"/>
      <c r="D78" s="19"/>
      <c r="E78" s="19"/>
      <c r="F78" s="9" t="s">
        <v>56</v>
      </c>
      <c r="G78" s="23">
        <v>1187111</v>
      </c>
      <c r="H78" s="23">
        <v>1653284</v>
      </c>
      <c r="I78" s="16">
        <f t="shared" si="1"/>
        <v>-466173</v>
      </c>
      <c r="J78" s="49"/>
    </row>
    <row r="79" spans="1:10" ht="14.25" customHeight="1">
      <c r="A79" s="29"/>
      <c r="B79" s="19"/>
      <c r="C79" s="19"/>
      <c r="D79" s="19"/>
      <c r="E79" s="19"/>
      <c r="F79" s="9" t="s">
        <v>11</v>
      </c>
      <c r="G79" s="23">
        <v>334212</v>
      </c>
      <c r="H79" s="23">
        <v>410708</v>
      </c>
      <c r="I79" s="16">
        <f t="shared" si="1"/>
        <v>-76496</v>
      </c>
      <c r="J79" s="49"/>
    </row>
    <row r="80" spans="1:10" ht="14.25" customHeight="1">
      <c r="A80" s="29"/>
      <c r="B80" s="19"/>
      <c r="C80" s="19"/>
      <c r="D80" s="19"/>
      <c r="E80" s="20"/>
      <c r="F80" s="9" t="s">
        <v>12</v>
      </c>
      <c r="G80" s="23">
        <v>1203070</v>
      </c>
      <c r="H80" s="23">
        <v>1567203</v>
      </c>
      <c r="I80" s="16">
        <f t="shared" si="1"/>
        <v>-364133</v>
      </c>
      <c r="J80" s="49"/>
    </row>
    <row r="81" spans="1:10" ht="14.25" customHeight="1">
      <c r="A81" s="29"/>
      <c r="B81" s="19"/>
      <c r="C81" s="19"/>
      <c r="D81" s="19"/>
      <c r="E81" s="68" t="s">
        <v>89</v>
      </c>
      <c r="F81" s="69"/>
      <c r="G81" s="16">
        <f>G82+G83+G84+G85+G86+G87+G88+G89+G90+G91+G92+G93+G94</f>
        <v>3074828</v>
      </c>
      <c r="H81" s="16">
        <v>3819843</v>
      </c>
      <c r="I81" s="16">
        <f t="shared" si="1"/>
        <v>-745015</v>
      </c>
      <c r="J81" s="49" t="s">
        <v>109</v>
      </c>
    </row>
    <row r="82" spans="1:10" ht="14.25" customHeight="1">
      <c r="A82" s="29"/>
      <c r="B82" s="19"/>
      <c r="C82" s="19"/>
      <c r="D82" s="19"/>
      <c r="E82" s="19"/>
      <c r="F82" s="9" t="s">
        <v>15</v>
      </c>
      <c r="G82" s="23">
        <v>4215</v>
      </c>
      <c r="H82" s="23">
        <v>2648</v>
      </c>
      <c r="I82" s="16">
        <f t="shared" si="1"/>
        <v>1567</v>
      </c>
      <c r="J82" s="45"/>
    </row>
    <row r="83" spans="1:10" ht="14.25" customHeight="1">
      <c r="A83" s="29"/>
      <c r="B83" s="19"/>
      <c r="C83" s="19"/>
      <c r="D83" s="19"/>
      <c r="E83" s="19"/>
      <c r="F83" s="9" t="s">
        <v>61</v>
      </c>
      <c r="G83" s="23">
        <v>75242</v>
      </c>
      <c r="H83" s="23">
        <v>44345</v>
      </c>
      <c r="I83" s="16">
        <f t="shared" si="1"/>
        <v>30897</v>
      </c>
      <c r="J83" s="45"/>
    </row>
    <row r="84" spans="1:10" ht="14.25" customHeight="1">
      <c r="A84" s="29"/>
      <c r="B84" s="19"/>
      <c r="C84" s="19"/>
      <c r="D84" s="19"/>
      <c r="E84" s="19"/>
      <c r="F84" s="9" t="s">
        <v>90</v>
      </c>
      <c r="G84" s="23">
        <v>188267</v>
      </c>
      <c r="H84" s="23">
        <v>354752</v>
      </c>
      <c r="I84" s="16">
        <f t="shared" si="1"/>
        <v>-166485</v>
      </c>
      <c r="J84" s="45"/>
    </row>
    <row r="85" spans="1:10" ht="14.25" customHeight="1">
      <c r="A85" s="29"/>
      <c r="B85" s="19"/>
      <c r="C85" s="19"/>
      <c r="D85" s="19"/>
      <c r="E85" s="19"/>
      <c r="F85" s="9" t="s">
        <v>32</v>
      </c>
      <c r="G85" s="23">
        <v>36531</v>
      </c>
      <c r="H85" s="23">
        <v>36532</v>
      </c>
      <c r="I85" s="16">
        <f t="shared" si="1"/>
        <v>-1</v>
      </c>
      <c r="J85" s="45"/>
    </row>
    <row r="86" spans="1:10" ht="14.25" customHeight="1">
      <c r="A86" s="29"/>
      <c r="B86" s="19"/>
      <c r="C86" s="19"/>
      <c r="D86" s="19"/>
      <c r="E86" s="19"/>
      <c r="F86" s="9" t="s">
        <v>16</v>
      </c>
      <c r="G86" s="23">
        <v>86560</v>
      </c>
      <c r="H86" s="23">
        <v>0</v>
      </c>
      <c r="I86" s="16">
        <f t="shared" si="1"/>
        <v>86560</v>
      </c>
      <c r="J86" s="45" t="s">
        <v>134</v>
      </c>
    </row>
    <row r="87" spans="1:10" ht="14.25" customHeight="1">
      <c r="A87" s="29"/>
      <c r="B87" s="19"/>
      <c r="C87" s="19"/>
      <c r="D87" s="19"/>
      <c r="E87" s="19"/>
      <c r="F87" s="9" t="s">
        <v>17</v>
      </c>
      <c r="G87" s="23">
        <v>365825</v>
      </c>
      <c r="H87" s="23">
        <v>546793</v>
      </c>
      <c r="I87" s="25">
        <f t="shared" si="1"/>
        <v>-180968</v>
      </c>
      <c r="J87" s="49"/>
    </row>
    <row r="88" spans="1:10" ht="14.25" customHeight="1">
      <c r="A88" s="29"/>
      <c r="B88" s="19"/>
      <c r="C88" s="19"/>
      <c r="D88" s="19"/>
      <c r="E88" s="19"/>
      <c r="F88" s="9" t="s">
        <v>8</v>
      </c>
      <c r="G88" s="23">
        <v>2420</v>
      </c>
      <c r="H88" s="23">
        <v>39850</v>
      </c>
      <c r="I88" s="25">
        <f t="shared" si="1"/>
        <v>-37430</v>
      </c>
      <c r="J88" s="49"/>
    </row>
    <row r="89" spans="1:10" ht="14.25" customHeight="1">
      <c r="A89" s="29"/>
      <c r="B89" s="19"/>
      <c r="C89" s="19"/>
      <c r="D89" s="19"/>
      <c r="E89" s="19"/>
      <c r="F89" s="9" t="s">
        <v>18</v>
      </c>
      <c r="G89" s="23">
        <v>32055</v>
      </c>
      <c r="H89" s="23">
        <v>34275</v>
      </c>
      <c r="I89" s="16">
        <f t="shared" si="1"/>
        <v>-2220</v>
      </c>
      <c r="J89" s="49"/>
    </row>
    <row r="90" spans="1:10" ht="14.25" customHeight="1">
      <c r="A90" s="29"/>
      <c r="B90" s="19"/>
      <c r="C90" s="19"/>
      <c r="D90" s="19"/>
      <c r="E90" s="19"/>
      <c r="F90" s="9" t="s">
        <v>14</v>
      </c>
      <c r="G90" s="23">
        <v>1548220</v>
      </c>
      <c r="H90" s="23">
        <v>1913026</v>
      </c>
      <c r="I90" s="16">
        <f t="shared" si="1"/>
        <v>-364806</v>
      </c>
      <c r="J90" s="49"/>
    </row>
    <row r="91" spans="1:10" ht="14.25" customHeight="1">
      <c r="A91" s="29"/>
      <c r="B91" s="19"/>
      <c r="C91" s="19"/>
      <c r="D91" s="19"/>
      <c r="E91" s="19"/>
      <c r="F91" s="9" t="s">
        <v>92</v>
      </c>
      <c r="G91" s="23">
        <v>38910</v>
      </c>
      <c r="H91" s="23">
        <v>40110</v>
      </c>
      <c r="I91" s="16">
        <f t="shared" si="1"/>
        <v>-1200</v>
      </c>
      <c r="J91" s="45"/>
    </row>
    <row r="92" spans="1:10" ht="14.25" customHeight="1">
      <c r="A92" s="29"/>
      <c r="B92" s="19"/>
      <c r="C92" s="19"/>
      <c r="D92" s="19"/>
      <c r="E92" s="19"/>
      <c r="F92" s="9" t="s">
        <v>62</v>
      </c>
      <c r="G92" s="23">
        <v>92000</v>
      </c>
      <c r="H92" s="23">
        <v>93800</v>
      </c>
      <c r="I92" s="16">
        <f t="shared" si="1"/>
        <v>-1800</v>
      </c>
      <c r="J92" s="45"/>
    </row>
    <row r="93" spans="1:10" ht="14.25" customHeight="1">
      <c r="A93" s="29"/>
      <c r="B93" s="19"/>
      <c r="C93" s="19"/>
      <c r="D93" s="19"/>
      <c r="E93" s="19"/>
      <c r="F93" s="9" t="s">
        <v>33</v>
      </c>
      <c r="G93" s="23">
        <v>84000</v>
      </c>
      <c r="H93" s="23">
        <v>70938</v>
      </c>
      <c r="I93" s="16">
        <f t="shared" si="1"/>
        <v>13062</v>
      </c>
      <c r="J93" s="45"/>
    </row>
    <row r="94" spans="1:10" ht="14.25" customHeight="1">
      <c r="A94" s="29"/>
      <c r="B94" s="19"/>
      <c r="C94" s="19"/>
      <c r="D94" s="19"/>
      <c r="E94" s="19"/>
      <c r="F94" s="57" t="s">
        <v>91</v>
      </c>
      <c r="G94" s="18">
        <v>520583</v>
      </c>
      <c r="H94" s="18">
        <v>642774</v>
      </c>
      <c r="I94" s="25">
        <f t="shared" si="1"/>
        <v>-122191</v>
      </c>
      <c r="J94" s="46"/>
    </row>
    <row r="95" spans="1:10" ht="14.25" customHeight="1">
      <c r="A95" s="29"/>
      <c r="B95" s="19"/>
      <c r="C95" s="87" t="s">
        <v>63</v>
      </c>
      <c r="D95" s="87"/>
      <c r="E95" s="87"/>
      <c r="F95" s="88"/>
      <c r="G95" s="26">
        <f>G33+G75</f>
        <v>49676265</v>
      </c>
      <c r="H95" s="26">
        <v>52250477</v>
      </c>
      <c r="I95" s="26">
        <f t="shared" si="1"/>
        <v>-2574212</v>
      </c>
      <c r="J95" s="47"/>
    </row>
    <row r="96" spans="1:10" ht="14.25" customHeight="1">
      <c r="A96" s="29"/>
      <c r="B96" s="70" t="s">
        <v>65</v>
      </c>
      <c r="C96" s="70"/>
      <c r="D96" s="70"/>
      <c r="E96" s="70"/>
      <c r="F96" s="71"/>
      <c r="G96" s="26">
        <f>G31-G95</f>
        <v>2941055</v>
      </c>
      <c r="H96" s="26">
        <v>-1392826</v>
      </c>
      <c r="I96" s="26">
        <f t="shared" si="1"/>
        <v>4333881</v>
      </c>
      <c r="J96" s="47"/>
    </row>
    <row r="97" spans="1:10" ht="14.25" customHeight="1">
      <c r="A97" s="29"/>
      <c r="B97" s="80" t="s">
        <v>88</v>
      </c>
      <c r="C97" s="81"/>
      <c r="D97" s="81"/>
      <c r="E97" s="81"/>
      <c r="F97" s="82"/>
      <c r="G97" s="21"/>
      <c r="H97" s="21"/>
      <c r="I97" s="22">
        <f t="shared" si="1"/>
      </c>
      <c r="J97" s="48"/>
    </row>
    <row r="98" spans="1:10" ht="14.25" customHeight="1">
      <c r="A98" s="29"/>
      <c r="B98" s="19"/>
      <c r="C98" s="68" t="s">
        <v>44</v>
      </c>
      <c r="D98" s="68"/>
      <c r="E98" s="68"/>
      <c r="F98" s="74"/>
      <c r="G98" s="17"/>
      <c r="H98" s="17"/>
      <c r="I98" s="17">
        <f t="shared" si="1"/>
      </c>
      <c r="J98" s="46"/>
    </row>
    <row r="99" spans="1:10" ht="14.25" customHeight="1">
      <c r="A99" s="29"/>
      <c r="B99" s="19"/>
      <c r="C99" s="20"/>
      <c r="D99" s="70" t="s">
        <v>43</v>
      </c>
      <c r="E99" s="70"/>
      <c r="F99" s="71"/>
      <c r="G99" s="27">
        <v>0</v>
      </c>
      <c r="H99" s="27">
        <v>0</v>
      </c>
      <c r="I99" s="26">
        <f t="shared" si="1"/>
        <v>0</v>
      </c>
      <c r="J99" s="50"/>
    </row>
    <row r="100" spans="1:10" ht="14.25" customHeight="1">
      <c r="A100" s="29"/>
      <c r="B100" s="19"/>
      <c r="C100" s="68" t="s">
        <v>45</v>
      </c>
      <c r="D100" s="81"/>
      <c r="E100" s="81"/>
      <c r="F100" s="82"/>
      <c r="G100" s="15">
        <f>G101+G103</f>
        <v>0</v>
      </c>
      <c r="H100" s="15">
        <v>0</v>
      </c>
      <c r="I100" s="15">
        <f t="shared" si="1"/>
        <v>0</v>
      </c>
      <c r="J100" s="37"/>
    </row>
    <row r="101" spans="1:10" ht="14.25" customHeight="1">
      <c r="A101" s="29"/>
      <c r="B101" s="19"/>
      <c r="C101" s="10"/>
      <c r="D101" s="2" t="s">
        <v>2</v>
      </c>
      <c r="E101" s="2"/>
      <c r="F101" s="11"/>
      <c r="G101" s="41">
        <f>G102</f>
        <v>0</v>
      </c>
      <c r="H101" s="41">
        <v>0</v>
      </c>
      <c r="I101" s="41">
        <f t="shared" si="1"/>
        <v>0</v>
      </c>
      <c r="J101" s="42"/>
    </row>
    <row r="102" spans="1:10" ht="14.25" customHeight="1">
      <c r="A102" s="29"/>
      <c r="B102" s="19"/>
      <c r="C102" s="10"/>
      <c r="D102" s="55"/>
      <c r="E102" s="58" t="s">
        <v>3</v>
      </c>
      <c r="F102" s="11"/>
      <c r="G102" s="23">
        <v>0</v>
      </c>
      <c r="H102" s="23">
        <v>0</v>
      </c>
      <c r="I102" s="16">
        <f t="shared" si="1"/>
        <v>0</v>
      </c>
      <c r="J102" s="13"/>
    </row>
    <row r="103" spans="1:10" ht="14.25" customHeight="1">
      <c r="A103" s="29"/>
      <c r="B103" s="19"/>
      <c r="C103" s="10"/>
      <c r="D103" s="2" t="s">
        <v>4</v>
      </c>
      <c r="E103" s="2"/>
      <c r="F103" s="11"/>
      <c r="G103" s="16">
        <f>G104</f>
        <v>0</v>
      </c>
      <c r="H103" s="16">
        <v>0</v>
      </c>
      <c r="I103" s="16">
        <f t="shared" si="1"/>
        <v>0</v>
      </c>
      <c r="J103" s="13"/>
    </row>
    <row r="104" spans="1:10" ht="14.25" customHeight="1">
      <c r="A104" s="29"/>
      <c r="B104" s="19"/>
      <c r="C104" s="19"/>
      <c r="D104" s="56"/>
      <c r="E104" s="95" t="s">
        <v>5</v>
      </c>
      <c r="F104" s="96"/>
      <c r="G104" s="18">
        <v>0</v>
      </c>
      <c r="H104" s="18">
        <v>0</v>
      </c>
      <c r="I104" s="17">
        <f t="shared" si="1"/>
        <v>0</v>
      </c>
      <c r="J104" s="35"/>
    </row>
    <row r="105" spans="1:10" ht="14.25" customHeight="1">
      <c r="A105" s="29"/>
      <c r="B105" s="39"/>
      <c r="C105" s="62"/>
      <c r="D105" s="63" t="s">
        <v>46</v>
      </c>
      <c r="E105" s="97"/>
      <c r="F105" s="98"/>
      <c r="G105" s="33">
        <f>G101+G103</f>
        <v>0</v>
      </c>
      <c r="H105" s="33">
        <v>0</v>
      </c>
      <c r="I105" s="34"/>
      <c r="J105" s="40"/>
    </row>
    <row r="106" spans="1:10" ht="14.25" customHeight="1">
      <c r="A106" s="29"/>
      <c r="B106" s="70" t="s">
        <v>66</v>
      </c>
      <c r="C106" s="70"/>
      <c r="D106" s="70"/>
      <c r="E106" s="70"/>
      <c r="F106" s="71"/>
      <c r="G106" s="26">
        <f>G99-G105</f>
        <v>0</v>
      </c>
      <c r="H106" s="26">
        <v>0</v>
      </c>
      <c r="I106" s="26">
        <f t="shared" si="1"/>
        <v>0</v>
      </c>
      <c r="J106" s="36"/>
    </row>
    <row r="107" spans="1:11" ht="14.25" customHeight="1" hidden="1">
      <c r="A107" s="29"/>
      <c r="B107" s="63" t="s">
        <v>67</v>
      </c>
      <c r="C107" s="64"/>
      <c r="D107" s="64"/>
      <c r="E107" s="64"/>
      <c r="F107" s="65"/>
      <c r="G107" s="27"/>
      <c r="H107" s="27"/>
      <c r="I107" s="26">
        <f t="shared" si="1"/>
      </c>
      <c r="J107" s="36"/>
      <c r="K107" s="52" t="s">
        <v>120</v>
      </c>
    </row>
    <row r="108" spans="1:10" ht="14.25" customHeight="1">
      <c r="A108" s="29" t="s">
        <v>112</v>
      </c>
      <c r="B108" s="70" t="s">
        <v>68</v>
      </c>
      <c r="C108" s="70"/>
      <c r="D108" s="70"/>
      <c r="E108" s="70"/>
      <c r="F108" s="71"/>
      <c r="G108" s="27">
        <f>G96+G106+G107</f>
        <v>2941055</v>
      </c>
      <c r="H108" s="27">
        <v>-1392826</v>
      </c>
      <c r="I108" s="26">
        <f t="shared" si="1"/>
        <v>4333881</v>
      </c>
      <c r="J108" s="36"/>
    </row>
    <row r="109" spans="1:10" ht="14.25" customHeight="1">
      <c r="A109" s="29"/>
      <c r="B109" s="70" t="s">
        <v>69</v>
      </c>
      <c r="C109" s="70"/>
      <c r="D109" s="70"/>
      <c r="E109" s="70"/>
      <c r="F109" s="71"/>
      <c r="G109" s="27">
        <v>21749802</v>
      </c>
      <c r="H109" s="27">
        <v>23142628</v>
      </c>
      <c r="I109" s="26">
        <f t="shared" si="1"/>
        <v>-1392826</v>
      </c>
      <c r="J109" s="36"/>
    </row>
    <row r="110" spans="1:10" ht="14.25" customHeight="1">
      <c r="A110" s="29"/>
      <c r="B110" s="87" t="s">
        <v>70</v>
      </c>
      <c r="C110" s="87"/>
      <c r="D110" s="87"/>
      <c r="E110" s="87"/>
      <c r="F110" s="88"/>
      <c r="G110" s="27">
        <f>G108+G109</f>
        <v>24690857</v>
      </c>
      <c r="H110" s="27">
        <v>21749802</v>
      </c>
      <c r="I110" s="26">
        <f t="shared" si="1"/>
        <v>2941055</v>
      </c>
      <c r="J110" s="36"/>
    </row>
    <row r="111" spans="1:10" ht="14.25" customHeight="1">
      <c r="A111" s="86" t="s">
        <v>94</v>
      </c>
      <c r="B111" s="87"/>
      <c r="C111" s="87"/>
      <c r="D111" s="87"/>
      <c r="E111" s="87"/>
      <c r="F111" s="88"/>
      <c r="G111" s="28"/>
      <c r="H111" s="28"/>
      <c r="I111" s="60">
        <f t="shared" si="1"/>
      </c>
      <c r="J111" s="61"/>
    </row>
    <row r="112" spans="1:10" ht="14.25" customHeight="1">
      <c r="A112" s="29"/>
      <c r="B112" s="77" t="s">
        <v>71</v>
      </c>
      <c r="C112" s="77"/>
      <c r="D112" s="77"/>
      <c r="E112" s="77"/>
      <c r="F112" s="69"/>
      <c r="G112" s="23"/>
      <c r="H112" s="23"/>
      <c r="I112" s="16">
        <f t="shared" si="1"/>
      </c>
      <c r="J112" s="13"/>
    </row>
    <row r="113" spans="1:10" ht="14.25" customHeight="1">
      <c r="A113" s="29"/>
      <c r="B113" s="77" t="s">
        <v>72</v>
      </c>
      <c r="C113" s="77"/>
      <c r="D113" s="77"/>
      <c r="E113" s="77"/>
      <c r="F113" s="69"/>
      <c r="G113" s="23"/>
      <c r="H113" s="23"/>
      <c r="I113" s="16">
        <f t="shared" si="1"/>
      </c>
      <c r="J113" s="13"/>
    </row>
    <row r="114" spans="1:10" ht="14.25" customHeight="1">
      <c r="A114" s="59"/>
      <c r="B114" s="89" t="s">
        <v>73</v>
      </c>
      <c r="C114" s="89"/>
      <c r="D114" s="89"/>
      <c r="E114" s="89"/>
      <c r="F114" s="90"/>
      <c r="G114" s="18"/>
      <c r="H114" s="18"/>
      <c r="I114" s="17">
        <f t="shared" si="1"/>
      </c>
      <c r="J114" s="35"/>
    </row>
    <row r="115" spans="1:10" ht="14.25" customHeight="1">
      <c r="A115" s="91" t="s">
        <v>95</v>
      </c>
      <c r="B115" s="70"/>
      <c r="C115" s="70"/>
      <c r="D115" s="70"/>
      <c r="E115" s="70"/>
      <c r="F115" s="71"/>
      <c r="G115" s="26">
        <f>G110+G114</f>
        <v>24690857</v>
      </c>
      <c r="H115" s="26">
        <v>21749802</v>
      </c>
      <c r="I115" s="26">
        <f t="shared" si="1"/>
        <v>2941055</v>
      </c>
      <c r="J115" s="36"/>
    </row>
    <row r="116" spans="3:6" ht="13.5">
      <c r="C116" s="38" t="s">
        <v>96</v>
      </c>
      <c r="F116" s="38"/>
    </row>
  </sheetData>
  <sheetProtection selectLockedCells="1"/>
  <mergeCells count="55">
    <mergeCell ref="E11:F11"/>
    <mergeCell ref="E30:F30"/>
    <mergeCell ref="E104:F104"/>
    <mergeCell ref="D105:F105"/>
    <mergeCell ref="D24:F24"/>
    <mergeCell ref="E25:F25"/>
    <mergeCell ref="E61:F61"/>
    <mergeCell ref="E28:F28"/>
    <mergeCell ref="D99:F99"/>
    <mergeCell ref="C100:F100"/>
    <mergeCell ref="B114:F114"/>
    <mergeCell ref="B108:F108"/>
    <mergeCell ref="B109:F109"/>
    <mergeCell ref="B110:F110"/>
    <mergeCell ref="A115:F115"/>
    <mergeCell ref="B112:F112"/>
    <mergeCell ref="B106:F106"/>
    <mergeCell ref="B113:F113"/>
    <mergeCell ref="A111:F111"/>
    <mergeCell ref="E41:F41"/>
    <mergeCell ref="B96:F96"/>
    <mergeCell ref="C95:F95"/>
    <mergeCell ref="B97:F97"/>
    <mergeCell ref="C98:F98"/>
    <mergeCell ref="D75:F75"/>
    <mergeCell ref="E76:F76"/>
    <mergeCell ref="E81:F81"/>
    <mergeCell ref="E49:F49"/>
    <mergeCell ref="E58:F58"/>
    <mergeCell ref="A2:F2"/>
    <mergeCell ref="E70:F70"/>
    <mergeCell ref="E71:F71"/>
    <mergeCell ref="D12:F12"/>
    <mergeCell ref="E54:F54"/>
    <mergeCell ref="E55:F55"/>
    <mergeCell ref="E56:F56"/>
    <mergeCell ref="D15:F15"/>
    <mergeCell ref="E48:F48"/>
    <mergeCell ref="E34:F34"/>
    <mergeCell ref="D17:F17"/>
    <mergeCell ref="E64:F64"/>
    <mergeCell ref="D29:F29"/>
    <mergeCell ref="C32:F32"/>
    <mergeCell ref="D33:F33"/>
    <mergeCell ref="E57:F57"/>
    <mergeCell ref="B107:F107"/>
    <mergeCell ref="A1:G1"/>
    <mergeCell ref="E43:F43"/>
    <mergeCell ref="C31:F31"/>
    <mergeCell ref="A3:F3"/>
    <mergeCell ref="B4:F4"/>
    <mergeCell ref="C5:F5"/>
    <mergeCell ref="D6:F6"/>
    <mergeCell ref="D8:F8"/>
    <mergeCell ref="D10:F10"/>
  </mergeCells>
  <printOptions/>
  <pageMargins left="0.5905511811023623" right="0.1968503937007874" top="0.3937007874015748" bottom="0.1968503937007874" header="0.31496062992125984" footer="0.5118110236220472"/>
  <pageSetup firstPageNumber="16" useFirstPageNumber="1" horizontalDpi="600" verticalDpi="600" orientation="portrait" pageOrder="overThenDown" paperSize="9" r:id="rId1"/>
  <headerFooter differentOddEven="1">
    <oddHeader>&amp;C&amp;"ＭＳ 明朝,標準"&amp;12損益計算書（正味財産増減計算書）&amp;R
</oddHeader>
    <oddFooter>&amp;C&amp;"ＭＳ 明朝,標準"12</oddFooter>
    <evenFooter>&amp;C&amp;"ＭＳ 明朝,標準"13</evenFooter>
  </headerFooter>
  <rowBreaks count="1" manualBreakCount="1">
    <brk id="57" max="9" man="1"/>
  </rowBreaks>
  <ignoredErrors>
    <ignoredError sqref="I49" formula="1"/>
    <ignoredError sqref="G105 G108 G110 I97 G24:G25 I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静岡県労働金庫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阿部博敏</dc:creator>
  <cp:keywords/>
  <dc:description/>
  <cp:lastModifiedBy>ハートアイ</cp:lastModifiedBy>
  <cp:lastPrinted>2022-04-26T09:00:26Z</cp:lastPrinted>
  <dcterms:created xsi:type="dcterms:W3CDTF">1998-09-04T04:43:49Z</dcterms:created>
  <dcterms:modified xsi:type="dcterms:W3CDTF">2022-05-20T05:51:59Z</dcterms:modified>
  <cp:category/>
  <cp:version/>
  <cp:contentType/>
  <cp:contentStatus/>
</cp:coreProperties>
</file>